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<sst xmlns="http://schemas.openxmlformats.org/spreadsheetml/2006/main" count="117" uniqueCount="114">
  <si>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</si>
  <si>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</si>
  <si>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</si>
  <si>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</si>
  <si>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</si>
  <si>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</si>
  <si>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</si>
  <si>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</si>
  <si>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</si>
  <si>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</si>
  <si>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</si>
  <si>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</si>
  <si>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</si>
  <si>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</si>
  <si>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</si>
  <si>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</si>
  <si>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</si>
  <si>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</si>
  <si>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</si>
  <si>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</si>
  <si>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</si>
  <si>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</si>
  <si>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</si>
  <si>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</si>
  <si>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</si>
  <si>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</si>
  <si>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</si>
  <si>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</si>
  <si>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</si>
  <si>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</si>
  <si>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</si>
  <si>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</si>
  <si>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</si>
  <si>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</si>
  <si>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</si>
  <si>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</si>
  <si>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</si>
  <si>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</si>
  <si>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</si>
  <si>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</si>
  <si>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</si>
  <si>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</si>
  <si>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</si>
  <si>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</si>
  <si>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</si>
  <si>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</si>
  <si>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</si>
  <si>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</si>
  <si>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</si>
  <si>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</si>
  <si>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</si>
  <si>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</si>
  <si>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</si>
  <si>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</si>
  <si>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</si>
  <si>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</si>
  <si>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</si>
  <si>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</si>
  <si>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</si>
  <si>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</si>
  <si>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</si>
  <si>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</si>
  <si>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</si>
  <si>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</si>
  <si>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</si>
  <si>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</si>
  <si>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</si>
  <si>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</si>
  <si>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</si>
  <si>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</si>
  <si>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</si>
  <si>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</si>
  <si>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</si>
  <si>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</si>
  <si>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</si>
  <si>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</si>
  <si>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</si>
  <si>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</si>
  <si>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</si>
  <si>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</si>
  <si>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</si>
  <si>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</si>
  <si>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</si>
  <si>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</si>
  <si>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</si>
  <si>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</si>
  <si>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</si>
  <si>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</si>
  <si>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</si>
  <si>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</si>
  <si>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</si>
  <si>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</si>
  <si>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</si>
  <si>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</si>
  <si>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</si>
  <si>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</si>
  <si>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</si>
  <si>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</si>
  <si>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</si>
  <si>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</si>
  <si>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</si>
  <si>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</si>
  <si>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</si>
  <si>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</si>
  <si>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</si>
  <si>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</si>
  <si>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</si>
  <si>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</si>
  <si>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</si>
  <si>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</si>
  <si>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</si>
  <si>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</si>
  <si>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</si>
  <si>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09.07.2015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</si>
</sst>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17" fillId="0" borderId="13" xfId="80" applyFont="1" applyBorder="1" applyAlignment="1">
      <alignment horizontal="center" vertical="center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workbookViewId="0" topLeftCell="A1">
      <selection activeCell="J14" sqref="J14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30"/>
    </row>
    <row r="2" spans="1:10" s="1" customFormat="1" ht="25.5" customHeight="1" thickBot="1">
      <c r="A2" s="149"/>
      <c r="B2" s="150"/>
      <c r="C2" s="150"/>
      <c r="D2" s="150"/>
      <c r="E2" s="150"/>
      <c r="F2" s="150"/>
      <c r="G2" s="150"/>
      <c r="H2" s="150"/>
      <c r="I2" s="150"/>
      <c r="J2" s="29"/>
    </row>
    <row r="3" spans="1:10" s="1" customFormat="1" ht="25.5" customHeight="1">
      <c r="A3" s="137" t="s">
        <v>1</v>
      </c>
      <c r="B3" s="140" t="s">
        <v>2</v>
      </c>
      <c r="C3" s="141" t="s">
        <v>3</v>
      </c>
      <c r="D3" s="142" t="s">
        <v>4</v>
      </c>
      <c r="E3" s="146" t="s">
        <v>5</v>
      </c>
      <c r="F3" s="146" t="s">
        <v>6</v>
      </c>
      <c r="G3" s="146" t="s">
        <v>7</v>
      </c>
      <c r="H3" s="146"/>
      <c r="I3" s="147"/>
      <c r="J3" s="135" t="s">
        <v>113</v>
      </c>
    </row>
    <row r="4" spans="1:10" s="1" customFormat="1" ht="20.25" customHeight="1">
      <c r="A4" s="138"/>
      <c r="B4" s="140"/>
      <c r="C4" s="141"/>
      <c r="D4" s="142"/>
      <c r="E4" s="146"/>
      <c r="F4" s="146"/>
      <c r="G4" s="146"/>
      <c r="H4" s="146"/>
      <c r="I4" s="147"/>
      <c r="J4" s="136"/>
    </row>
    <row r="5" spans="1:10" s="1" customFormat="1" ht="34.5" customHeight="1">
      <c r="A5" s="138"/>
      <c r="B5" s="2"/>
      <c r="C5" s="141"/>
      <c r="D5" s="3"/>
      <c r="E5" s="146"/>
      <c r="F5" s="146"/>
      <c r="G5" s="146" t="s">
        <v>8</v>
      </c>
      <c r="H5" s="146" t="s">
        <v>9</v>
      </c>
      <c r="I5" s="101" t="s">
        <v>10</v>
      </c>
      <c r="J5" s="136"/>
    </row>
    <row r="6" spans="1:10" ht="36.75" customHeight="1">
      <c r="A6" s="139"/>
      <c r="B6" s="2"/>
      <c r="C6" s="141"/>
      <c r="D6" s="3"/>
      <c r="E6" s="146"/>
      <c r="F6" s="146"/>
      <c r="G6" s="146"/>
      <c r="H6" s="146"/>
      <c r="I6" s="101" t="s">
        <v>11</v>
      </c>
      <c r="J6" s="136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2"/>
    </row>
    <row r="8" spans="1:10" ht="38.25" thickBot="1">
      <c r="A8" s="35" t="s">
        <v>12</v>
      </c>
      <c r="B8" s="36"/>
      <c r="C8" s="37" t="s">
        <v>61</v>
      </c>
      <c r="D8" s="38"/>
      <c r="E8" s="60">
        <f aca="true" t="shared" si="0" ref="E8:J8">SUM(E9:E10)</f>
        <v>229385.47</v>
      </c>
      <c r="F8" s="60">
        <f t="shared" si="0"/>
        <v>0</v>
      </c>
      <c r="G8" s="60">
        <f t="shared" si="0"/>
        <v>0</v>
      </c>
      <c r="H8" s="60">
        <f t="shared" si="0"/>
        <v>229385.47</v>
      </c>
      <c r="I8" s="61">
        <f t="shared" si="0"/>
        <v>229385.47</v>
      </c>
      <c r="J8" s="107">
        <f t="shared" si="0"/>
        <v>208369.1</v>
      </c>
    </row>
    <row r="9" spans="1:10" ht="56.25">
      <c r="A9" s="39" t="s">
        <v>14</v>
      </c>
      <c r="B9" s="40"/>
      <c r="C9" s="41" t="s">
        <v>23</v>
      </c>
      <c r="D9" s="42"/>
      <c r="E9" s="43">
        <v>208369.1</v>
      </c>
      <c r="F9" s="42"/>
      <c r="G9" s="43"/>
      <c r="H9" s="43">
        <v>208369.1</v>
      </c>
      <c r="I9" s="44">
        <v>208369.1</v>
      </c>
      <c r="J9" s="106">
        <v>208369.1</v>
      </c>
    </row>
    <row r="10" spans="1:10" ht="57" thickBot="1">
      <c r="A10" s="45" t="s">
        <v>16</v>
      </c>
      <c r="B10" s="46"/>
      <c r="C10" s="47" t="s">
        <v>27</v>
      </c>
      <c r="D10" s="48"/>
      <c r="E10" s="49">
        <f>F10+G10+H10</f>
        <v>21016.37</v>
      </c>
      <c r="F10" s="50"/>
      <c r="G10" s="51"/>
      <c r="H10" s="51">
        <v>21016.37</v>
      </c>
      <c r="I10" s="52">
        <v>21016.37</v>
      </c>
      <c r="J10" s="108">
        <v>0</v>
      </c>
    </row>
    <row r="11" spans="1:10" ht="19.5" thickBot="1">
      <c r="A11" s="35" t="s">
        <v>62</v>
      </c>
      <c r="B11" s="53"/>
      <c r="C11" s="54" t="s">
        <v>63</v>
      </c>
      <c r="D11" s="38"/>
      <c r="E11" s="60">
        <f>SUM(E12:E17)</f>
        <v>1768960.4299999997</v>
      </c>
      <c r="F11" s="60">
        <f>SUM(F12:F16)</f>
        <v>388850.16</v>
      </c>
      <c r="G11" s="60">
        <f>SUM(G12:G16)</f>
        <v>0</v>
      </c>
      <c r="H11" s="60">
        <f>SUM(H12:H17)</f>
        <v>1380110.27</v>
      </c>
      <c r="I11" s="61">
        <f>SUM(I12:I17)</f>
        <v>1380110.27</v>
      </c>
      <c r="J11" s="107">
        <f>SUM(J12:J16)</f>
        <v>234401.31999999998</v>
      </c>
    </row>
    <row r="12" spans="1:10" ht="75">
      <c r="A12" s="39" t="s">
        <v>30</v>
      </c>
      <c r="B12" s="40"/>
      <c r="C12" s="55" t="s">
        <v>50</v>
      </c>
      <c r="D12" s="56"/>
      <c r="E12" s="113">
        <f>F12</f>
        <v>288850.16</v>
      </c>
      <c r="F12" s="113">
        <v>288850.16</v>
      </c>
      <c r="G12" s="129"/>
      <c r="H12" s="129"/>
      <c r="I12" s="130"/>
      <c r="J12" s="112">
        <v>44443.72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7"/>
      <c r="J13" s="103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8">
        <v>470000</v>
      </c>
      <c r="J14" s="103">
        <f>40249.08+149708.52</f>
        <v>189957.59999999998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9">
        <v>225141.37</v>
      </c>
      <c r="J15" s="109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8">
        <v>294968.9</v>
      </c>
      <c r="J16" s="103">
        <v>0</v>
      </c>
    </row>
    <row r="17" spans="1:10" ht="42" customHeight="1" thickBot="1">
      <c r="A17" s="6" t="s">
        <v>102</v>
      </c>
      <c r="B17" s="120"/>
      <c r="C17" s="121" t="s">
        <v>104</v>
      </c>
      <c r="D17" s="120"/>
      <c r="E17" s="28">
        <v>390000</v>
      </c>
      <c r="F17" s="28"/>
      <c r="G17" s="28"/>
      <c r="H17" s="28">
        <f>I17</f>
        <v>390000</v>
      </c>
      <c r="I17" s="131">
        <v>390000</v>
      </c>
      <c r="J17" s="132">
        <v>0</v>
      </c>
    </row>
    <row r="18" spans="1:10" ht="19.5" thickBot="1">
      <c r="A18" s="114" t="s">
        <v>64</v>
      </c>
      <c r="B18" s="115"/>
      <c r="C18" s="116" t="s">
        <v>65</v>
      </c>
      <c r="D18" s="117"/>
      <c r="E18" s="117">
        <f aca="true" t="shared" si="1" ref="E18:J18">SUM(E19:E29)</f>
        <v>5501654.1</v>
      </c>
      <c r="F18" s="117">
        <f t="shared" si="1"/>
        <v>4734286</v>
      </c>
      <c r="G18" s="117">
        <f t="shared" si="1"/>
        <v>0</v>
      </c>
      <c r="H18" s="117">
        <f t="shared" si="1"/>
        <v>767368.1</v>
      </c>
      <c r="I18" s="118">
        <f t="shared" si="1"/>
        <v>767368.1</v>
      </c>
      <c r="J18" s="119">
        <f t="shared" si="1"/>
        <v>2848914.92</v>
      </c>
    </row>
    <row r="19" spans="1:10" ht="37.5">
      <c r="A19" s="39" t="s">
        <v>42</v>
      </c>
      <c r="B19" s="40"/>
      <c r="C19" s="62" t="s">
        <v>17</v>
      </c>
      <c r="D19" s="42"/>
      <c r="E19" s="42">
        <f aca="true" t="shared" si="2" ref="E19:E27">F19</f>
        <v>184125</v>
      </c>
      <c r="F19" s="42">
        <v>184125</v>
      </c>
      <c r="G19" s="43"/>
      <c r="H19" s="43"/>
      <c r="I19" s="63"/>
      <c r="J19" s="106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4"/>
      <c r="J20" s="103">
        <f>545390+126250+77500+112859+11430+68632.1+403172+22383.9+8550+585739.7+17100</f>
        <v>1979006.7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4"/>
      <c r="J21" s="103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4"/>
      <c r="J22" s="103">
        <v>31328.5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4"/>
      <c r="J23" s="103">
        <v>167084.25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4"/>
      <c r="J24" s="103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4"/>
      <c r="J25" s="103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4"/>
      <c r="J26" s="103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4"/>
      <c r="J27" s="103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5">
        <v>292509.47</v>
      </c>
      <c r="J28" s="105">
        <v>292509.47</v>
      </c>
    </row>
    <row r="29" spans="1:10" ht="38.25" thickBot="1">
      <c r="A29" s="66" t="s">
        <v>73</v>
      </c>
      <c r="B29" s="46"/>
      <c r="C29" s="67" t="s">
        <v>40</v>
      </c>
      <c r="D29" s="68"/>
      <c r="E29" s="49">
        <f>H29</f>
        <v>474858.63</v>
      </c>
      <c r="F29" s="50"/>
      <c r="G29" s="51"/>
      <c r="H29" s="51">
        <v>474858.63</v>
      </c>
      <c r="I29" s="69">
        <v>474858.63</v>
      </c>
      <c r="J29" s="110">
        <v>0</v>
      </c>
    </row>
    <row r="30" spans="1:10" ht="38.25" thickBot="1">
      <c r="A30" s="35" t="s">
        <v>74</v>
      </c>
      <c r="B30" s="36"/>
      <c r="C30" s="37" t="s">
        <v>13</v>
      </c>
      <c r="D30" s="70"/>
      <c r="E30" s="60">
        <f>SUM(E31:E41)</f>
        <v>9026268.629999999</v>
      </c>
      <c r="F30" s="60">
        <f>SUM(F31:F40)</f>
        <v>0</v>
      </c>
      <c r="G30" s="60">
        <f>SUM(G31:G40)</f>
        <v>999500</v>
      </c>
      <c r="H30" s="60">
        <f>SUM(H31:H41)</f>
        <v>8026768.63</v>
      </c>
      <c r="I30" s="61">
        <f>SUM(I31:I40)</f>
        <v>0</v>
      </c>
      <c r="J30" s="107">
        <f>SUM(J31:J40)</f>
        <v>20016.18</v>
      </c>
    </row>
    <row r="31" spans="1:10" ht="37.5">
      <c r="A31" s="71" t="s">
        <v>49</v>
      </c>
      <c r="B31" s="72"/>
      <c r="C31" s="73" t="s">
        <v>15</v>
      </c>
      <c r="D31" s="74"/>
      <c r="E31" s="42">
        <v>54000</v>
      </c>
      <c r="F31" s="75"/>
      <c r="G31" s="76">
        <v>54000</v>
      </c>
      <c r="H31" s="77"/>
      <c r="I31" s="78"/>
      <c r="J31" s="126">
        <f>10259.58+5151+4605.6</f>
        <v>20016.18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7"/>
      <c r="J32" s="103">
        <v>0</v>
      </c>
    </row>
    <row r="33" spans="1:10" ht="26.25" customHeight="1">
      <c r="A33" s="6" t="s">
        <v>53</v>
      </c>
      <c r="B33" s="7"/>
      <c r="C33" s="79" t="s">
        <v>21</v>
      </c>
      <c r="D33" s="5"/>
      <c r="E33" s="8">
        <f>SUM(F33:I33)</f>
        <v>250000</v>
      </c>
      <c r="F33" s="5"/>
      <c r="G33" s="8">
        <v>250000</v>
      </c>
      <c r="H33" s="8"/>
      <c r="I33" s="57"/>
      <c r="J33" s="103">
        <v>0</v>
      </c>
    </row>
    <row r="34" spans="1:10" ht="37.5">
      <c r="A34" s="6" t="s">
        <v>55</v>
      </c>
      <c r="B34" s="7"/>
      <c r="C34" s="79" t="s">
        <v>22</v>
      </c>
      <c r="D34" s="5"/>
      <c r="E34" s="8">
        <f>SUM(F34:I34)</f>
        <v>95500</v>
      </c>
      <c r="F34" s="5"/>
      <c r="G34" s="8">
        <v>95500</v>
      </c>
      <c r="H34" s="8"/>
      <c r="I34" s="57"/>
      <c r="J34" s="103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5"/>
      <c r="J35" s="105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1720000</v>
      </c>
      <c r="F36" s="15"/>
      <c r="G36" s="8"/>
      <c r="H36" s="8">
        <v>1720000</v>
      </c>
      <c r="I36" s="65"/>
      <c r="J36" s="105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1580000</v>
      </c>
      <c r="F37" s="15"/>
      <c r="G37" s="8"/>
      <c r="H37" s="8">
        <v>1580000</v>
      </c>
      <c r="I37" s="65"/>
      <c r="J37" s="105">
        <v>0</v>
      </c>
    </row>
    <row r="38" spans="1:10" ht="55.5" customHeight="1">
      <c r="A38" s="80" t="s">
        <v>77</v>
      </c>
      <c r="B38" s="7"/>
      <c r="C38" s="18" t="s">
        <v>27</v>
      </c>
      <c r="D38" s="5"/>
      <c r="E38" s="14">
        <f>F38+G38+H38</f>
        <v>2440893.63</v>
      </c>
      <c r="F38" s="15"/>
      <c r="G38" s="8"/>
      <c r="H38" s="8">
        <f>2661910-200000-21016.37</f>
        <v>2440893.63</v>
      </c>
      <c r="I38" s="81"/>
      <c r="J38" s="103">
        <v>0</v>
      </c>
    </row>
    <row r="39" spans="1:10" ht="40.5" customHeight="1">
      <c r="A39" s="80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5"/>
      <c r="J39" s="105">
        <v>0</v>
      </c>
    </row>
    <row r="40" spans="1:10" ht="20.25" customHeight="1">
      <c r="A40" s="6"/>
      <c r="B40" s="7"/>
      <c r="C40" s="122" t="s">
        <v>105</v>
      </c>
      <c r="D40" s="5"/>
      <c r="E40" s="8"/>
      <c r="F40" s="123"/>
      <c r="G40" s="124"/>
      <c r="H40" s="124"/>
      <c r="I40" s="81"/>
      <c r="J40" s="103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133"/>
      <c r="J41" s="132">
        <v>0</v>
      </c>
    </row>
    <row r="42" spans="1:10" ht="19.5" hidden="1" thickBot="1">
      <c r="A42" s="66"/>
      <c r="B42" s="46"/>
      <c r="C42" s="82"/>
      <c r="D42" s="48"/>
      <c r="E42" s="51"/>
      <c r="F42" s="48"/>
      <c r="G42" s="51"/>
      <c r="H42" s="51"/>
      <c r="I42" s="83"/>
      <c r="J42" s="125"/>
    </row>
    <row r="43" spans="1:10" ht="19.5" thickBot="1">
      <c r="A43" s="84" t="s">
        <v>79</v>
      </c>
      <c r="B43" s="36"/>
      <c r="C43" s="54" t="s">
        <v>29</v>
      </c>
      <c r="D43" s="85"/>
      <c r="E43" s="86">
        <f aca="true" t="shared" si="3" ref="E43:J43">SUM(E44:E50)</f>
        <v>3272770.4</v>
      </c>
      <c r="F43" s="86">
        <f t="shared" si="3"/>
        <v>0</v>
      </c>
      <c r="G43" s="86">
        <f t="shared" si="3"/>
        <v>1445000</v>
      </c>
      <c r="H43" s="86">
        <f t="shared" si="3"/>
        <v>1827770.4</v>
      </c>
      <c r="I43" s="87">
        <f t="shared" si="3"/>
        <v>0</v>
      </c>
      <c r="J43" s="111">
        <f t="shared" si="3"/>
        <v>204792</v>
      </c>
    </row>
    <row r="44" spans="1:10" ht="18.75">
      <c r="A44" s="39" t="s">
        <v>80</v>
      </c>
      <c r="B44" s="40"/>
      <c r="C44" s="55" t="s">
        <v>81</v>
      </c>
      <c r="D44" s="42"/>
      <c r="E44" s="43">
        <f>SUM(F44:I44)</f>
        <v>300000</v>
      </c>
      <c r="F44" s="42"/>
      <c r="G44" s="43">
        <v>300000</v>
      </c>
      <c r="H44" s="43"/>
      <c r="I44" s="88"/>
      <c r="J44" s="106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7"/>
      <c r="J45" s="103">
        <v>0</v>
      </c>
    </row>
    <row r="46" spans="1:10" ht="37.5" customHeight="1">
      <c r="A46" s="6" t="s">
        <v>83</v>
      </c>
      <c r="B46" s="7"/>
      <c r="C46" s="89" t="s">
        <v>37</v>
      </c>
      <c r="D46" s="5"/>
      <c r="E46" s="8">
        <f>SUM(F46:I46)</f>
        <v>955000</v>
      </c>
      <c r="F46" s="28"/>
      <c r="G46" s="12">
        <v>955000</v>
      </c>
      <c r="H46" s="8"/>
      <c r="I46" s="58"/>
      <c r="J46" s="103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7"/>
      <c r="J47" s="103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5"/>
      <c r="J48" s="105">
        <f>114852.65+89939.35</f>
        <v>204792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5"/>
      <c r="J49" s="105">
        <v>0</v>
      </c>
    </row>
    <row r="50" spans="1:10" ht="39" customHeight="1" thickBot="1">
      <c r="A50" s="66" t="s">
        <v>89</v>
      </c>
      <c r="B50" s="46"/>
      <c r="C50" s="90" t="s">
        <v>41</v>
      </c>
      <c r="D50" s="68"/>
      <c r="E50" s="49">
        <v>450000</v>
      </c>
      <c r="F50" s="50"/>
      <c r="G50" s="51"/>
      <c r="H50" s="51">
        <v>450000</v>
      </c>
      <c r="I50" s="69"/>
      <c r="J50" s="110">
        <v>0</v>
      </c>
    </row>
    <row r="51" spans="1:10" ht="38.25" thickBot="1">
      <c r="A51" s="84" t="s">
        <v>90</v>
      </c>
      <c r="B51" s="36"/>
      <c r="C51" s="91" t="s">
        <v>91</v>
      </c>
      <c r="D51" s="85"/>
      <c r="E51" s="86">
        <f>SUM(E52:E53)</f>
        <v>100000</v>
      </c>
      <c r="F51" s="86">
        <f>SUM(F52:F52)</f>
        <v>0</v>
      </c>
      <c r="G51" s="86">
        <f>SUM(G52:G53)</f>
        <v>100000</v>
      </c>
      <c r="H51" s="86">
        <f>SUM(H52:H53)</f>
        <v>0</v>
      </c>
      <c r="I51" s="87">
        <f>SUM(I52:I52)</f>
        <v>0</v>
      </c>
      <c r="J51" s="111">
        <f>SUM(J52:J53)</f>
        <v>0</v>
      </c>
    </row>
    <row r="52" spans="1:10" ht="37.5" customHeight="1">
      <c r="A52" s="39" t="s">
        <v>92</v>
      </c>
      <c r="B52" s="40"/>
      <c r="C52" s="92" t="s">
        <v>93</v>
      </c>
      <c r="D52" s="42"/>
      <c r="E52" s="43">
        <f>SUM(F52:G52)</f>
        <v>40000</v>
      </c>
      <c r="F52" s="42"/>
      <c r="G52" s="43">
        <v>40000</v>
      </c>
      <c r="H52" s="43"/>
      <c r="I52" s="88"/>
      <c r="J52" s="106">
        <v>0</v>
      </c>
    </row>
    <row r="53" spans="1:10" ht="19.5" thickBot="1">
      <c r="A53" s="66" t="s">
        <v>94</v>
      </c>
      <c r="B53" s="46"/>
      <c r="C53" s="90" t="s">
        <v>47</v>
      </c>
      <c r="D53" s="48"/>
      <c r="E53" s="51">
        <v>60000</v>
      </c>
      <c r="F53" s="48"/>
      <c r="G53" s="51">
        <v>60000</v>
      </c>
      <c r="H53" s="51"/>
      <c r="I53" s="83"/>
      <c r="J53" s="108">
        <v>0</v>
      </c>
    </row>
    <row r="54" spans="1:10" ht="19.5" thickBot="1">
      <c r="A54" s="93" t="s">
        <v>95</v>
      </c>
      <c r="B54" s="94"/>
      <c r="C54" s="54" t="s">
        <v>48</v>
      </c>
      <c r="D54" s="85"/>
      <c r="E54" s="86">
        <f>SUM(E55:E61)</f>
        <v>1278376.9100000001</v>
      </c>
      <c r="F54" s="86">
        <f>SUM(F55:F60)</f>
        <v>0</v>
      </c>
      <c r="G54" s="86">
        <f>SUM(G55:G60)</f>
        <v>94204.44</v>
      </c>
      <c r="H54" s="86">
        <f>SUM(H55:H61)</f>
        <v>1184172.47</v>
      </c>
      <c r="I54" s="87">
        <f>SUM(I55:I60)</f>
        <v>0</v>
      </c>
      <c r="J54" s="111">
        <f>SUM(J55:J60)</f>
        <v>225141.37</v>
      </c>
    </row>
    <row r="55" spans="1:10" ht="75">
      <c r="A55" s="39" t="s">
        <v>96</v>
      </c>
      <c r="B55" s="40"/>
      <c r="C55" s="55" t="s">
        <v>50</v>
      </c>
      <c r="D55" s="42"/>
      <c r="E55" s="42">
        <f>F55+G55</f>
        <v>24.44</v>
      </c>
      <c r="F55" s="42"/>
      <c r="G55" s="43">
        <v>24.44</v>
      </c>
      <c r="H55" s="43"/>
      <c r="I55" s="88"/>
      <c r="J55" s="112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7"/>
      <c r="J56" s="103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7"/>
      <c r="J57" s="103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9"/>
      <c r="J58" s="104">
        <v>225141.37</v>
      </c>
    </row>
    <row r="59" spans="1:10" ht="23.25" customHeight="1">
      <c r="A59" s="66" t="s">
        <v>99</v>
      </c>
      <c r="B59" s="46"/>
      <c r="C59" s="47" t="s">
        <v>58</v>
      </c>
      <c r="D59" s="68"/>
      <c r="E59" s="49">
        <f>H59</f>
        <v>200000</v>
      </c>
      <c r="F59" s="49"/>
      <c r="G59" s="51"/>
      <c r="H59" s="51">
        <v>200000</v>
      </c>
      <c r="I59" s="95"/>
      <c r="J59" s="109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9"/>
      <c r="J60" s="104">
        <v>0</v>
      </c>
    </row>
    <row r="61" spans="1:10" ht="38.25" thickBot="1">
      <c r="A61" s="66" t="s">
        <v>110</v>
      </c>
      <c r="B61" s="46"/>
      <c r="C61" s="47" t="s">
        <v>111</v>
      </c>
      <c r="D61" s="68"/>
      <c r="E61" s="49">
        <f>H61</f>
        <v>314031.1</v>
      </c>
      <c r="F61" s="49"/>
      <c r="G61" s="51"/>
      <c r="H61" s="51">
        <v>314031.1</v>
      </c>
      <c r="I61" s="134"/>
      <c r="J61" s="132">
        <v>0</v>
      </c>
    </row>
    <row r="62" spans="1:10" ht="26.25" customHeight="1" thickBot="1">
      <c r="A62" s="96"/>
      <c r="B62" s="36"/>
      <c r="C62" s="97" t="s">
        <v>60</v>
      </c>
      <c r="D62" s="98"/>
      <c r="E62" s="99">
        <f>E8+E11+E18+E30+E43+E51+E54</f>
        <v>21177415.939999998</v>
      </c>
      <c r="F62" s="99">
        <f>F11+F18+F30+F43+F51+F54</f>
        <v>5123136.16</v>
      </c>
      <c r="G62" s="99">
        <f>G30+G43+G51+G54</f>
        <v>2638704.44</v>
      </c>
      <c r="H62" s="99">
        <f>H8+H11+H18+H30+H43+H51+H54</f>
        <v>13415575.34</v>
      </c>
      <c r="I62" s="128">
        <f>I8+I11+I18+I30+I43+I51+I54</f>
        <v>2376863.84</v>
      </c>
      <c r="J62" s="127">
        <f>J8+J11+J18+J30+J43+J51+J54</f>
        <v>3741634.89</v>
      </c>
    </row>
    <row r="63" spans="1:10" ht="18.75" customHeight="1">
      <c r="A63" s="148"/>
      <c r="B63" s="100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48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45"/>
      <c r="B65" s="145"/>
      <c r="C65" s="145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44"/>
      <c r="D66" s="144"/>
      <c r="E66" s="144"/>
      <c r="F66" s="144"/>
      <c r="G66" s="144"/>
      <c r="H66" s="144"/>
      <c r="I66" s="144"/>
      <c r="J66" s="31"/>
    </row>
    <row r="67" spans="3:10" ht="3.75" customHeight="1">
      <c r="C67" s="144"/>
      <c r="D67" s="144"/>
      <c r="E67" s="144"/>
      <c r="F67" s="144"/>
      <c r="G67" s="144"/>
      <c r="H67" s="144"/>
      <c r="I67" s="144"/>
      <c r="J67" s="31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A1:I1"/>
    <mergeCell ref="C66:I67"/>
    <mergeCell ref="A65:C65"/>
    <mergeCell ref="E3:E6"/>
    <mergeCell ref="F3:F6"/>
    <mergeCell ref="G3:I4"/>
    <mergeCell ref="G5:G6"/>
    <mergeCell ref="H5:H6"/>
    <mergeCell ref="A63:A64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2015-07-07T08:15:53Z</cp:lastPrinted>
  <dcterms:created xsi:type="dcterms:W3CDTF">1996-10-08T23:32:33Z</dcterms:created>
  <dcterms:modified xsi:type="dcterms:W3CDTF">2015-07-09T09:10:58Z</dcterms:modified>
  <cp:category/>
  <cp:version/>
  <cp:contentType/>
  <cp:contentStatus/>
</cp:coreProperties>
</file>